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55"/>
  </bookViews>
  <sheets>
    <sheet name="Cal Cub AEP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H19" i="2" l="1"/>
  <c r="C19" i="2"/>
  <c r="K18" i="2"/>
  <c r="I18" i="2"/>
  <c r="H18" i="2"/>
  <c r="G18" i="2"/>
  <c r="J18" i="2" s="1"/>
  <c r="F18" i="2"/>
  <c r="I17" i="2"/>
  <c r="K17" i="2" s="1"/>
  <c r="J17" i="2" s="1"/>
  <c r="H17" i="2"/>
  <c r="G17" i="2"/>
  <c r="F17" i="2"/>
  <c r="K16" i="2"/>
  <c r="I16" i="2"/>
  <c r="H16" i="2"/>
  <c r="G16" i="2"/>
  <c r="J16" i="2" s="1"/>
  <c r="F16" i="2"/>
  <c r="I15" i="2"/>
  <c r="K15" i="2" s="1"/>
  <c r="J15" i="2" s="1"/>
  <c r="H15" i="2"/>
  <c r="G15" i="2"/>
  <c r="F15" i="2"/>
  <c r="K14" i="2"/>
  <c r="I14" i="2"/>
  <c r="H14" i="2"/>
  <c r="G14" i="2"/>
  <c r="J14" i="2" s="1"/>
  <c r="F14" i="2"/>
  <c r="I13" i="2"/>
  <c r="K13" i="2" s="1"/>
  <c r="J13" i="2" s="1"/>
  <c r="H13" i="2"/>
  <c r="G13" i="2"/>
  <c r="F13" i="2"/>
  <c r="K12" i="2"/>
  <c r="I12" i="2"/>
  <c r="H12" i="2"/>
  <c r="G12" i="2"/>
  <c r="J12" i="2" s="1"/>
  <c r="F12" i="2"/>
  <c r="I11" i="2"/>
  <c r="K11" i="2" s="1"/>
  <c r="J11" i="2" s="1"/>
  <c r="H11" i="2"/>
  <c r="G11" i="2"/>
  <c r="F11" i="2"/>
  <c r="K10" i="2"/>
  <c r="I10" i="2"/>
  <c r="H10" i="2"/>
  <c r="G10" i="2"/>
  <c r="J10" i="2" s="1"/>
  <c r="F10" i="2"/>
  <c r="I9" i="2"/>
  <c r="K9" i="2" s="1"/>
  <c r="J9" i="2" s="1"/>
  <c r="H9" i="2"/>
  <c r="G9" i="2"/>
  <c r="F9" i="2"/>
  <c r="K8" i="2"/>
  <c r="I8" i="2"/>
  <c r="H8" i="2"/>
  <c r="G8" i="2"/>
  <c r="J8" i="2" s="1"/>
  <c r="F8" i="2"/>
  <c r="I7" i="2"/>
  <c r="K7" i="2" s="1"/>
  <c r="J7" i="2" s="1"/>
  <c r="H7" i="2"/>
  <c r="G7" i="2"/>
  <c r="F7" i="2"/>
  <c r="K6" i="2"/>
  <c r="I6" i="2"/>
  <c r="H6" i="2"/>
  <c r="G6" i="2"/>
  <c r="J6" i="2" s="1"/>
  <c r="F6" i="2"/>
  <c r="I5" i="2"/>
  <c r="K5" i="2" s="1"/>
  <c r="H5" i="2"/>
  <c r="G5" i="2"/>
  <c r="G19" i="2" s="1"/>
  <c r="F5" i="2"/>
  <c r="F19" i="2" s="1"/>
  <c r="G19" i="1"/>
  <c r="E24" i="1" s="1"/>
  <c r="C19" i="1"/>
  <c r="H18" i="1"/>
  <c r="G18" i="1"/>
  <c r="F18" i="1"/>
  <c r="I18" i="1" s="1"/>
  <c r="K18" i="1" s="1"/>
  <c r="J18" i="1" s="1"/>
  <c r="I17" i="1"/>
  <c r="H17" i="1"/>
  <c r="K17" i="1" s="1"/>
  <c r="J17" i="1" s="1"/>
  <c r="G17" i="1"/>
  <c r="F17" i="1"/>
  <c r="H16" i="1"/>
  <c r="G16" i="1"/>
  <c r="F16" i="1"/>
  <c r="I16" i="1" s="1"/>
  <c r="K16" i="1" s="1"/>
  <c r="J16" i="1" s="1"/>
  <c r="I15" i="1"/>
  <c r="H15" i="1"/>
  <c r="K15" i="1" s="1"/>
  <c r="J15" i="1" s="1"/>
  <c r="G15" i="1"/>
  <c r="F15" i="1"/>
  <c r="H14" i="1"/>
  <c r="G14" i="1"/>
  <c r="F14" i="1"/>
  <c r="I14" i="1" s="1"/>
  <c r="K14" i="1" s="1"/>
  <c r="J14" i="1" s="1"/>
  <c r="I13" i="1"/>
  <c r="H13" i="1"/>
  <c r="K13" i="1" s="1"/>
  <c r="J13" i="1" s="1"/>
  <c r="G13" i="1"/>
  <c r="F13" i="1"/>
  <c r="H12" i="1"/>
  <c r="G12" i="1"/>
  <c r="F12" i="1"/>
  <c r="I12" i="1" s="1"/>
  <c r="K12" i="1" s="1"/>
  <c r="J12" i="1" s="1"/>
  <c r="I11" i="1"/>
  <c r="H11" i="1"/>
  <c r="K11" i="1" s="1"/>
  <c r="J11" i="1" s="1"/>
  <c r="G11" i="1"/>
  <c r="F11" i="1"/>
  <c r="H10" i="1"/>
  <c r="G10" i="1"/>
  <c r="F10" i="1"/>
  <c r="I10" i="1" s="1"/>
  <c r="K10" i="1" s="1"/>
  <c r="J10" i="1" s="1"/>
  <c r="I9" i="1"/>
  <c r="H9" i="1"/>
  <c r="K9" i="1" s="1"/>
  <c r="J9" i="1" s="1"/>
  <c r="G9" i="1"/>
  <c r="F9" i="1"/>
  <c r="H8" i="1"/>
  <c r="G8" i="1"/>
  <c r="F8" i="1"/>
  <c r="I8" i="1" s="1"/>
  <c r="K8" i="1" s="1"/>
  <c r="J8" i="1" s="1"/>
  <c r="I7" i="1"/>
  <c r="H7" i="1"/>
  <c r="K7" i="1" s="1"/>
  <c r="J7" i="1" s="1"/>
  <c r="G7" i="1"/>
  <c r="F7" i="1"/>
  <c r="H6" i="1"/>
  <c r="G6" i="1"/>
  <c r="F6" i="1"/>
  <c r="I6" i="1" s="1"/>
  <c r="K6" i="1" s="1"/>
  <c r="J6" i="1" s="1"/>
  <c r="I5" i="1"/>
  <c r="H5" i="1"/>
  <c r="K5" i="1" s="1"/>
  <c r="G5" i="1"/>
  <c r="F5" i="1"/>
  <c r="F19" i="1" s="1"/>
  <c r="E24" i="2" l="1"/>
  <c r="E23" i="2"/>
  <c r="E22" i="2"/>
  <c r="E25" i="2" s="1"/>
  <c r="J5" i="1"/>
  <c r="J19" i="1" s="1"/>
  <c r="K19" i="1"/>
  <c r="K19" i="2"/>
  <c r="J5" i="2"/>
  <c r="J19" i="2" s="1"/>
  <c r="I19" i="1"/>
  <c r="H19" i="1"/>
  <c r="E22" i="1"/>
  <c r="I19" i="2"/>
  <c r="E23" i="1"/>
  <c r="E25" i="1" l="1"/>
</calcChain>
</file>

<file path=xl/sharedStrings.xml><?xml version="1.0" encoding="utf-8"?>
<sst xmlns="http://schemas.openxmlformats.org/spreadsheetml/2006/main" count="30" uniqueCount="15">
  <si>
    <t>DN</t>
  </si>
  <si>
    <t>Ø (m)</t>
  </si>
  <si>
    <t>L(m)</t>
  </si>
  <si>
    <t>Largeur (m)</t>
  </si>
  <si>
    <t>Profondeur</t>
  </si>
  <si>
    <t>Volume Conduite</t>
  </si>
  <si>
    <t>Volume terrassements</t>
  </si>
  <si>
    <t>Lit de pose en sable de10cm</t>
  </si>
  <si>
    <t>Couverture en sable e=20cm</t>
  </si>
  <si>
    <t>Remblais en tout Venant</t>
  </si>
  <si>
    <t>Terres Excédentaires</t>
  </si>
  <si>
    <t xml:space="preserve"> </t>
  </si>
  <si>
    <t>TM</t>
  </si>
  <si>
    <t>TC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</si>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</sst>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b/>
      <sz val="10"/>
      <color rgb="FF000000"/>
      <name val="Arial"/>
    </font>
    <font>
      <b/>
      <sz val="10"/>
      <color rgb="FF000000"/>
      <name val="Calibri"/>
    </font>
    <font>
      <sz val="11"/>
      <color rgb="FF000000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1000"/>
  <sheetViews>
    <sheetView tabSelected="1" workbookViewId="0">
      <selection activeCell="E20" sqref="E20"/>
    </sheetView>
  </sheetViews>
  <sheetFormatPr baseColWidth="10" defaultColWidth="14.42578125" defaultRowHeight="15" customHeight="1" x14ac:dyDescent="0.2"/>
  <cols>
    <col min="1" max="1" width="6.5703125" customWidth="1"/>
    <col min="2" max="2" width="9" customWidth="1"/>
    <col min="3" max="3" width="8.7109375" customWidth="1"/>
    <col min="4" max="4" width="9" customWidth="1"/>
    <col min="5" max="5" width="11" customWidth="1"/>
    <col min="6" max="6" width="11.85546875" customWidth="1"/>
    <col min="7" max="7" width="14.140625" customWidth="1"/>
    <col min="8" max="8" width="14.42578125" customWidth="1"/>
    <col min="9" max="9" width="14.85546875" customWidth="1"/>
    <col min="10" max="10" width="13" customWidth="1"/>
    <col min="11" max="11" width="15.140625" customWidth="1"/>
    <col min="12" max="13" width="8.7109375" customWidth="1"/>
    <col min="14" max="14" width="9.140625" customWidth="1"/>
    <col min="15" max="34" width="8.7109375" customWidth="1"/>
  </cols>
  <sheetData>
    <row r="3" spans="1:31" ht="25.5" x14ac:dyDescent="0.25">
      <c r="A3" t="s">
        <v>0</v>
      </c>
      <c r="B3" s="1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4">
        <v>500</v>
      </c>
      <c r="B5" s="4">
        <v>0.5</v>
      </c>
      <c r="C5" s="4">
        <v>0</v>
      </c>
      <c r="D5" s="5">
        <v>0.8</v>
      </c>
      <c r="E5" s="5">
        <v>2.5</v>
      </c>
      <c r="F5" s="6">
        <f t="shared" ref="F5:F18" si="0">(3.14*B5*B5/4)*C5</f>
        <v>0</v>
      </c>
      <c r="G5" s="6">
        <f t="shared" ref="G5:G18" si="1">D5*E5*C5</f>
        <v>0</v>
      </c>
      <c r="H5" s="6">
        <f t="shared" ref="H5:H18" si="2">0.1*D5*C5</f>
        <v>0</v>
      </c>
      <c r="I5" s="6">
        <f t="shared" ref="I5:I18" si="3">((0.2+B5)*D5*C5)-F5</f>
        <v>0</v>
      </c>
      <c r="J5" s="6">
        <f t="shared" ref="J5:J18" si="4">G5-K5</f>
        <v>0</v>
      </c>
      <c r="K5" s="6">
        <f t="shared" ref="K5:K18" si="5">H5+I5+F5</f>
        <v>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4">
        <v>400</v>
      </c>
      <c r="B6" s="4">
        <v>0.4</v>
      </c>
      <c r="C6" s="4">
        <v>0</v>
      </c>
      <c r="D6" s="5">
        <v>0.8</v>
      </c>
      <c r="E6" s="5">
        <v>2</v>
      </c>
      <c r="F6" s="6">
        <f t="shared" si="0"/>
        <v>0</v>
      </c>
      <c r="G6" s="6">
        <f t="shared" si="1"/>
        <v>0</v>
      </c>
      <c r="H6" s="6">
        <f t="shared" si="2"/>
        <v>0</v>
      </c>
      <c r="I6" s="6">
        <f t="shared" si="3"/>
        <v>0</v>
      </c>
      <c r="J6" s="6">
        <f t="shared" si="4"/>
        <v>0</v>
      </c>
      <c r="K6" s="6">
        <f t="shared" si="5"/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4">
        <v>315</v>
      </c>
      <c r="B7" s="4">
        <v>0.315</v>
      </c>
      <c r="C7" s="4">
        <v>200</v>
      </c>
      <c r="D7" s="5">
        <v>0.8</v>
      </c>
      <c r="E7" s="5">
        <v>2.2000000000000002</v>
      </c>
      <c r="F7" s="6">
        <f t="shared" si="0"/>
        <v>15.578325000000001</v>
      </c>
      <c r="G7" s="6">
        <f t="shared" si="1"/>
        <v>352.00000000000006</v>
      </c>
      <c r="H7" s="6">
        <f t="shared" si="2"/>
        <v>16.000000000000004</v>
      </c>
      <c r="I7" s="6">
        <f t="shared" si="3"/>
        <v>66.821674999999999</v>
      </c>
      <c r="J7" s="6">
        <f t="shared" si="4"/>
        <v>253.60000000000005</v>
      </c>
      <c r="K7" s="6">
        <f t="shared" si="5"/>
        <v>98.4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25">
      <c r="A8" s="4">
        <v>250</v>
      </c>
      <c r="B8" s="4">
        <v>0.25</v>
      </c>
      <c r="C8" s="4">
        <v>0</v>
      </c>
      <c r="D8" s="5">
        <v>0.8</v>
      </c>
      <c r="E8" s="5">
        <v>1.5</v>
      </c>
      <c r="F8" s="6">
        <f t="shared" si="0"/>
        <v>0</v>
      </c>
      <c r="G8" s="6">
        <f t="shared" si="1"/>
        <v>0</v>
      </c>
      <c r="H8" s="6">
        <f t="shared" si="2"/>
        <v>0</v>
      </c>
      <c r="I8" s="6">
        <f t="shared" si="3"/>
        <v>0</v>
      </c>
      <c r="J8" s="6">
        <f t="shared" si="4"/>
        <v>0</v>
      </c>
      <c r="K8" s="6">
        <f t="shared" si="5"/>
        <v>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25">
      <c r="A9" s="4">
        <v>200</v>
      </c>
      <c r="B9" s="4">
        <v>0.2</v>
      </c>
      <c r="C9" s="4">
        <v>0</v>
      </c>
      <c r="D9" s="5">
        <v>0.6</v>
      </c>
      <c r="E9" s="5">
        <v>1</v>
      </c>
      <c r="F9" s="6">
        <f t="shared" si="0"/>
        <v>0</v>
      </c>
      <c r="G9" s="6">
        <f t="shared" si="1"/>
        <v>0</v>
      </c>
      <c r="H9" s="6">
        <f t="shared" si="2"/>
        <v>0</v>
      </c>
      <c r="I9" s="6">
        <f t="shared" si="3"/>
        <v>0</v>
      </c>
      <c r="J9" s="6">
        <f t="shared" si="4"/>
        <v>0</v>
      </c>
      <c r="K9" s="6">
        <f t="shared" si="5"/>
        <v>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25">
      <c r="A10" s="4">
        <v>160</v>
      </c>
      <c r="B10" s="4">
        <v>0.16</v>
      </c>
      <c r="C10" s="4">
        <v>0</v>
      </c>
      <c r="D10" s="5">
        <v>0.6</v>
      </c>
      <c r="E10" s="5">
        <v>1</v>
      </c>
      <c r="F10" s="6">
        <f t="shared" si="0"/>
        <v>0</v>
      </c>
      <c r="G10" s="6">
        <f t="shared" si="1"/>
        <v>0</v>
      </c>
      <c r="H10" s="6">
        <f t="shared" si="2"/>
        <v>0</v>
      </c>
      <c r="I10" s="6">
        <f t="shared" si="3"/>
        <v>0</v>
      </c>
      <c r="J10" s="6">
        <f t="shared" si="4"/>
        <v>0</v>
      </c>
      <c r="K10" s="6">
        <f t="shared" si="5"/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5">
      <c r="A11" s="4">
        <v>125</v>
      </c>
      <c r="B11" s="4">
        <v>0.125</v>
      </c>
      <c r="C11" s="4">
        <v>0</v>
      </c>
      <c r="D11" s="5">
        <v>0.6</v>
      </c>
      <c r="E11" s="5">
        <v>1</v>
      </c>
      <c r="F11" s="6">
        <f t="shared" si="0"/>
        <v>0</v>
      </c>
      <c r="G11" s="6">
        <f t="shared" si="1"/>
        <v>0</v>
      </c>
      <c r="H11" s="6">
        <f t="shared" si="2"/>
        <v>0</v>
      </c>
      <c r="I11" s="6">
        <f t="shared" si="3"/>
        <v>0</v>
      </c>
      <c r="J11" s="6">
        <f t="shared" si="4"/>
        <v>0</v>
      </c>
      <c r="K11" s="6">
        <f t="shared" si="5"/>
        <v>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5">
      <c r="A12" s="4">
        <v>110</v>
      </c>
      <c r="B12" s="4">
        <v>0.11</v>
      </c>
      <c r="C12" s="4">
        <v>0</v>
      </c>
      <c r="D12" s="5">
        <v>0.6</v>
      </c>
      <c r="E12" s="5">
        <v>0.8</v>
      </c>
      <c r="F12" s="6">
        <f t="shared" si="0"/>
        <v>0</v>
      </c>
      <c r="G12" s="6">
        <f t="shared" si="1"/>
        <v>0</v>
      </c>
      <c r="H12" s="6">
        <f t="shared" si="2"/>
        <v>0</v>
      </c>
      <c r="I12" s="6">
        <f t="shared" si="3"/>
        <v>0</v>
      </c>
      <c r="J12" s="6">
        <f t="shared" si="4"/>
        <v>0</v>
      </c>
      <c r="K12" s="6">
        <f t="shared" si="5"/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25">
      <c r="A13" s="4">
        <v>90</v>
      </c>
      <c r="B13" s="4">
        <v>0.09</v>
      </c>
      <c r="C13" s="4">
        <v>0</v>
      </c>
      <c r="D13" s="5">
        <v>0.6</v>
      </c>
      <c r="E13" s="5">
        <v>0.8</v>
      </c>
      <c r="F13" s="6">
        <f t="shared" si="0"/>
        <v>0</v>
      </c>
      <c r="G13" s="6">
        <f t="shared" si="1"/>
        <v>0</v>
      </c>
      <c r="H13" s="6">
        <f t="shared" si="2"/>
        <v>0</v>
      </c>
      <c r="I13" s="6">
        <f t="shared" si="3"/>
        <v>0</v>
      </c>
      <c r="J13" s="6">
        <f t="shared" si="4"/>
        <v>0</v>
      </c>
      <c r="K13" s="6">
        <f t="shared" si="5"/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5">
      <c r="A14" s="4">
        <v>75</v>
      </c>
      <c r="B14" s="4">
        <v>7.4999999999999997E-2</v>
      </c>
      <c r="C14" s="4">
        <v>0</v>
      </c>
      <c r="D14" s="5">
        <v>0.6</v>
      </c>
      <c r="E14" s="5">
        <v>0.8</v>
      </c>
      <c r="F14" s="6">
        <f t="shared" si="0"/>
        <v>0</v>
      </c>
      <c r="G14" s="6">
        <f t="shared" si="1"/>
        <v>0</v>
      </c>
      <c r="H14" s="6">
        <f t="shared" si="2"/>
        <v>0</v>
      </c>
      <c r="I14" s="6">
        <f t="shared" si="3"/>
        <v>0</v>
      </c>
      <c r="J14" s="6">
        <f t="shared" si="4"/>
        <v>0</v>
      </c>
      <c r="K14" s="6">
        <f t="shared" si="5"/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5">
      <c r="A15" s="4">
        <v>63</v>
      </c>
      <c r="B15" s="4">
        <v>6.3E-2</v>
      </c>
      <c r="C15" s="4">
        <v>0</v>
      </c>
      <c r="D15" s="5">
        <v>0.6</v>
      </c>
      <c r="E15" s="5">
        <v>0.8</v>
      </c>
      <c r="F15" s="6">
        <f t="shared" si="0"/>
        <v>0</v>
      </c>
      <c r="G15" s="6">
        <f t="shared" si="1"/>
        <v>0</v>
      </c>
      <c r="H15" s="6">
        <f t="shared" si="2"/>
        <v>0</v>
      </c>
      <c r="I15" s="6">
        <f t="shared" si="3"/>
        <v>0</v>
      </c>
      <c r="J15" s="6">
        <f t="shared" si="4"/>
        <v>0</v>
      </c>
      <c r="K15" s="6">
        <f t="shared" si="5"/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5">
      <c r="A16" s="4">
        <v>50</v>
      </c>
      <c r="B16" s="4">
        <v>0.05</v>
      </c>
      <c r="C16" s="4">
        <v>0</v>
      </c>
      <c r="D16" s="5">
        <v>0.6</v>
      </c>
      <c r="E16" s="5">
        <v>0.8</v>
      </c>
      <c r="F16" s="6">
        <f t="shared" si="0"/>
        <v>0</v>
      </c>
      <c r="G16" s="6">
        <f t="shared" si="1"/>
        <v>0</v>
      </c>
      <c r="H16" s="6">
        <f t="shared" si="2"/>
        <v>0</v>
      </c>
      <c r="I16" s="6">
        <f t="shared" si="3"/>
        <v>0</v>
      </c>
      <c r="J16" s="6">
        <f t="shared" si="4"/>
        <v>0</v>
      </c>
      <c r="K16" s="6">
        <f t="shared" si="5"/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4" x14ac:dyDescent="0.25">
      <c r="A17" s="4">
        <v>40</v>
      </c>
      <c r="B17" s="4">
        <v>0.04</v>
      </c>
      <c r="C17" s="4">
        <v>0</v>
      </c>
      <c r="D17" s="5">
        <v>0.6</v>
      </c>
      <c r="E17" s="5">
        <v>0.8</v>
      </c>
      <c r="F17" s="6">
        <f t="shared" si="0"/>
        <v>0</v>
      </c>
      <c r="G17" s="6">
        <f t="shared" si="1"/>
        <v>0</v>
      </c>
      <c r="H17" s="6">
        <f t="shared" si="2"/>
        <v>0</v>
      </c>
      <c r="I17" s="6">
        <f t="shared" si="3"/>
        <v>0</v>
      </c>
      <c r="J17" s="6">
        <f t="shared" si="4"/>
        <v>0</v>
      </c>
      <c r="K17" s="6">
        <f t="shared" si="5"/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4" x14ac:dyDescent="0.25">
      <c r="A18" s="4">
        <v>32</v>
      </c>
      <c r="B18" s="7">
        <v>3.2000000000000001E-2</v>
      </c>
      <c r="C18" s="4">
        <v>0</v>
      </c>
      <c r="D18" s="5">
        <v>0.6</v>
      </c>
      <c r="E18" s="5">
        <v>0.8</v>
      </c>
      <c r="F18" s="6">
        <f t="shared" si="0"/>
        <v>0</v>
      </c>
      <c r="G18" s="6">
        <f t="shared" si="1"/>
        <v>0</v>
      </c>
      <c r="H18" s="6">
        <f t="shared" si="2"/>
        <v>0</v>
      </c>
      <c r="I18" s="6">
        <f t="shared" si="3"/>
        <v>0</v>
      </c>
      <c r="J18" s="6">
        <f t="shared" si="4"/>
        <v>0</v>
      </c>
      <c r="K18" s="6">
        <f t="shared" si="5"/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4" x14ac:dyDescent="0.25">
      <c r="A19" s="3"/>
      <c r="B19" s="3"/>
      <c r="C19" s="8">
        <f>SUM(C5:C18)</f>
        <v>200</v>
      </c>
      <c r="D19" s="3"/>
      <c r="E19" s="3"/>
      <c r="F19" s="9">
        <f t="shared" ref="F19:K19" si="6">SUM(F5:F18)</f>
        <v>15.578325000000001</v>
      </c>
      <c r="G19" s="9">
        <f t="shared" si="6"/>
        <v>352.00000000000006</v>
      </c>
      <c r="H19" s="9">
        <f t="shared" si="6"/>
        <v>16.000000000000004</v>
      </c>
      <c r="I19" s="9">
        <f t="shared" si="6"/>
        <v>66.821674999999999</v>
      </c>
      <c r="J19" s="9">
        <f t="shared" si="6"/>
        <v>253.60000000000005</v>
      </c>
      <c r="K19" s="9">
        <f t="shared" si="6"/>
        <v>98.4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4" ht="15.75" customHeight="1" x14ac:dyDescent="0.25">
      <c r="A21" s="3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4" ht="15.75" customHeight="1" x14ac:dyDescent="0.25">
      <c r="A22" s="3"/>
      <c r="B22" s="3"/>
      <c r="C22" s="3"/>
      <c r="D22" s="10" t="s">
        <v>12</v>
      </c>
      <c r="E22" s="11">
        <f>G19*0.7</f>
        <v>246.40000000000003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4" ht="15.75" customHeight="1" x14ac:dyDescent="0.25">
      <c r="A23" s="3"/>
      <c r="B23" s="3"/>
      <c r="C23" s="3"/>
      <c r="D23" s="10" t="s">
        <v>13</v>
      </c>
      <c r="E23" s="11">
        <f>G19*0.2</f>
        <v>70.40000000000002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4" ht="15.75" customHeight="1" x14ac:dyDescent="0.25">
      <c r="A24" s="3"/>
      <c r="B24" s="3"/>
      <c r="C24" s="3"/>
      <c r="D24" s="10" t="s">
        <v>14</v>
      </c>
      <c r="E24" s="11">
        <f>G19*0.1</f>
        <v>35.20000000000001</v>
      </c>
      <c r="F24" s="3"/>
      <c r="G24" s="3">
        <v>315</v>
      </c>
      <c r="H24" s="4">
        <v>60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4" ht="15.75" customHeight="1" x14ac:dyDescent="0.25">
      <c r="A25" s="3"/>
      <c r="B25" s="3"/>
      <c r="C25" s="3"/>
      <c r="D25" s="3"/>
      <c r="E25" s="11">
        <f>E22+E23+E24</f>
        <v>352.00000000000006</v>
      </c>
      <c r="F25" s="3"/>
      <c r="G25" s="3">
        <v>160</v>
      </c>
      <c r="H25" s="4">
        <v>110</v>
      </c>
      <c r="I25" s="3"/>
      <c r="J25" s="3"/>
      <c r="K25" s="3"/>
      <c r="L25" s="3"/>
      <c r="M25" s="3"/>
      <c r="N25" s="3">
        <v>180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5.75" customHeight="1" x14ac:dyDescent="0.25">
      <c r="A26" s="3"/>
      <c r="B26" s="3"/>
      <c r="C26" s="3"/>
      <c r="D26" s="3"/>
      <c r="E26" s="3"/>
      <c r="F26" s="3"/>
      <c r="G26" s="3">
        <v>125</v>
      </c>
      <c r="H26" s="4">
        <v>85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customHeight="1" x14ac:dyDescent="0.25">
      <c r="A27" s="3"/>
      <c r="B27" s="3"/>
      <c r="C27" s="3"/>
      <c r="D27" s="3"/>
      <c r="E27" s="3"/>
      <c r="F27" s="3"/>
      <c r="G27" s="3">
        <v>110</v>
      </c>
      <c r="H27" s="4">
        <v>85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x14ac:dyDescent="0.25">
      <c r="A28" s="3"/>
      <c r="B28" s="3"/>
      <c r="C28" s="3"/>
      <c r="D28" s="3"/>
      <c r="E28" s="3"/>
      <c r="F28" s="3"/>
      <c r="G28" s="3">
        <v>90</v>
      </c>
      <c r="H28" s="4">
        <v>85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x14ac:dyDescent="0.25">
      <c r="A29" s="3"/>
      <c r="B29" s="3"/>
      <c r="C29" s="3">
        <v>315</v>
      </c>
      <c r="D29" s="3">
        <v>60</v>
      </c>
      <c r="E29" s="3"/>
      <c r="F29" s="3"/>
      <c r="G29" s="3">
        <v>63</v>
      </c>
      <c r="H29" s="4">
        <v>40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x14ac:dyDescent="0.25">
      <c r="A30" s="3"/>
      <c r="B30" s="3"/>
      <c r="C30" s="3">
        <v>160</v>
      </c>
      <c r="D30" s="3">
        <v>135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 x14ac:dyDescent="0.25">
      <c r="A31" s="3"/>
      <c r="B31" s="3"/>
      <c r="C31" s="3">
        <v>110</v>
      </c>
      <c r="D31" s="3">
        <v>145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x14ac:dyDescent="0.25">
      <c r="A32" s="3"/>
      <c r="B32" s="3"/>
      <c r="C32" s="3">
        <v>90</v>
      </c>
      <c r="D32" s="3">
        <v>85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x14ac:dyDescent="0.25">
      <c r="A33" s="3"/>
      <c r="B33" s="3"/>
      <c r="C33" s="3">
        <v>90</v>
      </c>
      <c r="D33" s="3">
        <v>40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customHeight="1" x14ac:dyDescent="0.25">
      <c r="A34" s="3"/>
      <c r="B34" s="3"/>
      <c r="C34" s="3">
        <v>32</v>
      </c>
      <c r="D34" s="3">
        <v>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customHeight="1" x14ac:dyDescent="0.2"/>
    <row r="36" spans="1:34" ht="15.75" customHeight="1" x14ac:dyDescent="0.2"/>
    <row r="37" spans="1:34" ht="15.75" customHeight="1" x14ac:dyDescent="0.2"/>
    <row r="38" spans="1:34" ht="15.75" customHeight="1" x14ac:dyDescent="0.2"/>
    <row r="39" spans="1:34" ht="15.75" customHeight="1" x14ac:dyDescent="0.2"/>
    <row r="40" spans="1:34" ht="15.75" customHeight="1" x14ac:dyDescent="0.2"/>
    <row r="41" spans="1:34" ht="15.75" customHeight="1" x14ac:dyDescent="0.2"/>
    <row r="42" spans="1:34" ht="15.75" customHeight="1" x14ac:dyDescent="0.2"/>
    <row r="43" spans="1:34" ht="15.75" customHeight="1" x14ac:dyDescent="0.2"/>
    <row r="44" spans="1:34" ht="15.75" customHeight="1" x14ac:dyDescent="0.2"/>
    <row r="45" spans="1:34" ht="15.75" customHeight="1" x14ac:dyDescent="0.2"/>
    <row r="46" spans="1:34" ht="15.75" customHeight="1" x14ac:dyDescent="0.2"/>
    <row r="47" spans="1:34" ht="15.75" customHeight="1" x14ac:dyDescent="0.2"/>
    <row r="48" spans="1:3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1000"/>
  <sheetViews>
    <sheetView workbookViewId="0"/>
  </sheetViews>
  <sheetFormatPr baseColWidth="10" defaultColWidth="14.42578125" defaultRowHeight="15" customHeight="1" x14ac:dyDescent="0.2"/>
  <cols>
    <col min="1" max="1" width="6.5703125" customWidth="1"/>
    <col min="2" max="2" width="9" customWidth="1"/>
    <col min="3" max="3" width="8.7109375" customWidth="1"/>
    <col min="4" max="4" width="9" customWidth="1"/>
    <col min="5" max="5" width="11" customWidth="1"/>
    <col min="6" max="6" width="11.85546875" customWidth="1"/>
    <col min="7" max="7" width="14.140625" customWidth="1"/>
    <col min="8" max="8" width="14.42578125" customWidth="1"/>
    <col min="9" max="9" width="14.85546875" customWidth="1"/>
    <col min="10" max="10" width="13" customWidth="1"/>
    <col min="11" max="11" width="15.140625" customWidth="1"/>
    <col min="12" max="13" width="8.7109375" customWidth="1"/>
    <col min="14" max="14" width="9.140625" customWidth="1"/>
    <col min="15" max="34" width="8.7109375" customWidth="1"/>
  </cols>
  <sheetData>
    <row r="3" spans="1:31" ht="25.5" x14ac:dyDescent="0.25">
      <c r="A3" s="12" t="s">
        <v>0</v>
      </c>
      <c r="B3" s="1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4">
        <v>500</v>
      </c>
      <c r="B5" s="4">
        <v>0.5</v>
      </c>
      <c r="C5" s="4">
        <v>0</v>
      </c>
      <c r="D5" s="5">
        <v>0.8</v>
      </c>
      <c r="E5" s="5">
        <v>2.5</v>
      </c>
      <c r="F5" s="6">
        <f t="shared" ref="F5:F18" si="0">(3.14*B5*B5/4)*C5</f>
        <v>0</v>
      </c>
      <c r="G5" s="6">
        <f t="shared" ref="G5:G18" si="1">D5*E5*C5</f>
        <v>0</v>
      </c>
      <c r="H5" s="6">
        <f t="shared" ref="H5:H18" si="2">0.1*D5*C5</f>
        <v>0</v>
      </c>
      <c r="I5" s="6">
        <f t="shared" ref="I5:I18" si="3">((0.2+B5)*D5*C5)-F5</f>
        <v>0</v>
      </c>
      <c r="J5" s="6">
        <f t="shared" ref="J5:J18" si="4">G5-K5</f>
        <v>0</v>
      </c>
      <c r="K5" s="6">
        <f t="shared" ref="K5:K18" si="5">H5+I5+F5</f>
        <v>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4">
        <v>400</v>
      </c>
      <c r="B6" s="4">
        <v>0.4</v>
      </c>
      <c r="C6" s="4">
        <v>0</v>
      </c>
      <c r="D6" s="5">
        <v>0.8</v>
      </c>
      <c r="E6" s="5">
        <v>2</v>
      </c>
      <c r="F6" s="6">
        <f t="shared" si="0"/>
        <v>0</v>
      </c>
      <c r="G6" s="6">
        <f t="shared" si="1"/>
        <v>0</v>
      </c>
      <c r="H6" s="6">
        <f t="shared" si="2"/>
        <v>0</v>
      </c>
      <c r="I6" s="6">
        <f t="shared" si="3"/>
        <v>0</v>
      </c>
      <c r="J6" s="6">
        <f t="shared" si="4"/>
        <v>0</v>
      </c>
      <c r="K6" s="6">
        <f t="shared" si="5"/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4">
        <v>315</v>
      </c>
      <c r="B7" s="4">
        <v>0.315</v>
      </c>
      <c r="C7" s="4">
        <v>0</v>
      </c>
      <c r="D7" s="5">
        <v>0.8</v>
      </c>
      <c r="E7" s="5">
        <v>2.2000000000000002</v>
      </c>
      <c r="F7" s="6">
        <f t="shared" si="0"/>
        <v>0</v>
      </c>
      <c r="G7" s="6">
        <f t="shared" si="1"/>
        <v>0</v>
      </c>
      <c r="H7" s="6">
        <f t="shared" si="2"/>
        <v>0</v>
      </c>
      <c r="I7" s="6">
        <f t="shared" si="3"/>
        <v>0</v>
      </c>
      <c r="J7" s="6">
        <f t="shared" si="4"/>
        <v>0</v>
      </c>
      <c r="K7" s="6">
        <f t="shared" si="5"/>
        <v>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25">
      <c r="A8" s="4">
        <v>250</v>
      </c>
      <c r="B8" s="4">
        <v>0.25</v>
      </c>
      <c r="C8" s="4">
        <v>0</v>
      </c>
      <c r="D8" s="5">
        <v>0.8</v>
      </c>
      <c r="E8" s="5">
        <v>1.5</v>
      </c>
      <c r="F8" s="6">
        <f t="shared" si="0"/>
        <v>0</v>
      </c>
      <c r="G8" s="6">
        <f t="shared" si="1"/>
        <v>0</v>
      </c>
      <c r="H8" s="6">
        <f t="shared" si="2"/>
        <v>0</v>
      </c>
      <c r="I8" s="6">
        <f t="shared" si="3"/>
        <v>0</v>
      </c>
      <c r="J8" s="6">
        <f t="shared" si="4"/>
        <v>0</v>
      </c>
      <c r="K8" s="6">
        <f t="shared" si="5"/>
        <v>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25">
      <c r="A9" s="4">
        <v>200</v>
      </c>
      <c r="B9" s="4">
        <v>0.2</v>
      </c>
      <c r="C9" s="4">
        <v>0</v>
      </c>
      <c r="D9" s="5">
        <v>0.6</v>
      </c>
      <c r="E9" s="5">
        <v>1</v>
      </c>
      <c r="F9" s="6">
        <f t="shared" si="0"/>
        <v>0</v>
      </c>
      <c r="G9" s="6">
        <f t="shared" si="1"/>
        <v>0</v>
      </c>
      <c r="H9" s="6">
        <f t="shared" si="2"/>
        <v>0</v>
      </c>
      <c r="I9" s="6">
        <f t="shared" si="3"/>
        <v>0</v>
      </c>
      <c r="J9" s="6">
        <f t="shared" si="4"/>
        <v>0</v>
      </c>
      <c r="K9" s="6">
        <f t="shared" si="5"/>
        <v>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25">
      <c r="A10" s="4">
        <v>160</v>
      </c>
      <c r="B10" s="4">
        <v>0.16</v>
      </c>
      <c r="C10" s="4">
        <v>0</v>
      </c>
      <c r="D10" s="5">
        <v>0.6</v>
      </c>
      <c r="E10" s="5">
        <v>1</v>
      </c>
      <c r="F10" s="6">
        <f t="shared" si="0"/>
        <v>0</v>
      </c>
      <c r="G10" s="6">
        <f t="shared" si="1"/>
        <v>0</v>
      </c>
      <c r="H10" s="6">
        <f t="shared" si="2"/>
        <v>0</v>
      </c>
      <c r="I10" s="6">
        <f t="shared" si="3"/>
        <v>0</v>
      </c>
      <c r="J10" s="6">
        <f t="shared" si="4"/>
        <v>0</v>
      </c>
      <c r="K10" s="6">
        <f t="shared" si="5"/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5">
      <c r="A11" s="13">
        <v>125</v>
      </c>
      <c r="B11" s="13">
        <v>0.125</v>
      </c>
      <c r="C11" s="4">
        <v>0</v>
      </c>
      <c r="D11" s="14">
        <v>0.6</v>
      </c>
      <c r="E11" s="14">
        <v>0.9</v>
      </c>
      <c r="F11" s="6">
        <f t="shared" si="0"/>
        <v>0</v>
      </c>
      <c r="G11" s="6">
        <f t="shared" si="1"/>
        <v>0</v>
      </c>
      <c r="H11" s="6">
        <f t="shared" si="2"/>
        <v>0</v>
      </c>
      <c r="I11" s="6">
        <f t="shared" si="3"/>
        <v>0</v>
      </c>
      <c r="J11" s="6">
        <f t="shared" si="4"/>
        <v>0</v>
      </c>
      <c r="K11" s="6">
        <f t="shared" si="5"/>
        <v>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5">
      <c r="A12" s="13">
        <v>110</v>
      </c>
      <c r="B12" s="13">
        <v>0.11</v>
      </c>
      <c r="C12" s="4">
        <v>0</v>
      </c>
      <c r="D12" s="14">
        <v>0.6</v>
      </c>
      <c r="E12" s="14">
        <v>0.9</v>
      </c>
      <c r="F12" s="6">
        <f t="shared" si="0"/>
        <v>0</v>
      </c>
      <c r="G12" s="6">
        <f t="shared" si="1"/>
        <v>0</v>
      </c>
      <c r="H12" s="6">
        <f t="shared" si="2"/>
        <v>0</v>
      </c>
      <c r="I12" s="6">
        <f t="shared" si="3"/>
        <v>0</v>
      </c>
      <c r="J12" s="6">
        <f t="shared" si="4"/>
        <v>0</v>
      </c>
      <c r="K12" s="6">
        <f t="shared" si="5"/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25">
      <c r="A13" s="13">
        <v>90</v>
      </c>
      <c r="B13" s="13">
        <v>0.09</v>
      </c>
      <c r="C13" s="4">
        <v>0</v>
      </c>
      <c r="D13" s="14">
        <v>0.6</v>
      </c>
      <c r="E13" s="14">
        <v>0.9</v>
      </c>
      <c r="F13" s="6">
        <f t="shared" si="0"/>
        <v>0</v>
      </c>
      <c r="G13" s="6">
        <f t="shared" si="1"/>
        <v>0</v>
      </c>
      <c r="H13" s="6">
        <f t="shared" si="2"/>
        <v>0</v>
      </c>
      <c r="I13" s="6">
        <f t="shared" si="3"/>
        <v>0</v>
      </c>
      <c r="J13" s="6">
        <f t="shared" si="4"/>
        <v>0</v>
      </c>
      <c r="K13" s="6">
        <f t="shared" si="5"/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5">
      <c r="A14" s="15">
        <v>75</v>
      </c>
      <c r="B14" s="15">
        <v>7.4999999999999997E-2</v>
      </c>
      <c r="C14" s="4">
        <v>0</v>
      </c>
      <c r="D14" s="16">
        <v>0.6</v>
      </c>
      <c r="E14" s="16">
        <v>0.9</v>
      </c>
      <c r="F14" s="17">
        <f t="shared" si="0"/>
        <v>0</v>
      </c>
      <c r="G14" s="6">
        <f t="shared" si="1"/>
        <v>0</v>
      </c>
      <c r="H14" s="6">
        <f t="shared" si="2"/>
        <v>0</v>
      </c>
      <c r="I14" s="6">
        <f t="shared" si="3"/>
        <v>0</v>
      </c>
      <c r="J14" s="6">
        <f t="shared" si="4"/>
        <v>0</v>
      </c>
      <c r="K14" s="6">
        <f t="shared" si="5"/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5">
      <c r="A15" s="13">
        <v>63</v>
      </c>
      <c r="B15" s="13">
        <v>6.3E-2</v>
      </c>
      <c r="C15" s="4">
        <v>0</v>
      </c>
      <c r="D15" s="14">
        <v>0.6</v>
      </c>
      <c r="E15" s="14">
        <v>0.9</v>
      </c>
      <c r="F15" s="6">
        <f t="shared" si="0"/>
        <v>0</v>
      </c>
      <c r="G15" s="6">
        <f t="shared" si="1"/>
        <v>0</v>
      </c>
      <c r="H15" s="6">
        <f t="shared" si="2"/>
        <v>0</v>
      </c>
      <c r="I15" s="6">
        <f t="shared" si="3"/>
        <v>0</v>
      </c>
      <c r="J15" s="6">
        <f t="shared" si="4"/>
        <v>0</v>
      </c>
      <c r="K15" s="6">
        <f t="shared" si="5"/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5">
      <c r="A16" s="13">
        <v>50</v>
      </c>
      <c r="B16" s="13">
        <v>0.05</v>
      </c>
      <c r="C16" s="4">
        <v>0</v>
      </c>
      <c r="D16" s="14">
        <v>0.6</v>
      </c>
      <c r="E16" s="14">
        <v>0.9</v>
      </c>
      <c r="F16" s="6">
        <f t="shared" si="0"/>
        <v>0</v>
      </c>
      <c r="G16" s="6">
        <f t="shared" si="1"/>
        <v>0</v>
      </c>
      <c r="H16" s="6">
        <f t="shared" si="2"/>
        <v>0</v>
      </c>
      <c r="I16" s="6">
        <f t="shared" si="3"/>
        <v>0</v>
      </c>
      <c r="J16" s="6">
        <f t="shared" si="4"/>
        <v>0</v>
      </c>
      <c r="K16" s="6">
        <f t="shared" si="5"/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4" x14ac:dyDescent="0.25">
      <c r="A17" s="4">
        <v>40</v>
      </c>
      <c r="B17" s="4">
        <v>0.04</v>
      </c>
      <c r="C17" s="4">
        <v>340</v>
      </c>
      <c r="D17" s="5">
        <v>0.6</v>
      </c>
      <c r="E17" s="5">
        <v>0.8</v>
      </c>
      <c r="F17" s="6">
        <f t="shared" si="0"/>
        <v>0.42704000000000009</v>
      </c>
      <c r="G17" s="6">
        <f t="shared" si="1"/>
        <v>163.19999999999999</v>
      </c>
      <c r="H17" s="6">
        <f t="shared" si="2"/>
        <v>20.399999999999999</v>
      </c>
      <c r="I17" s="6">
        <f t="shared" si="3"/>
        <v>48.53296000000001</v>
      </c>
      <c r="J17" s="6">
        <f t="shared" si="4"/>
        <v>93.839999999999975</v>
      </c>
      <c r="K17" s="6">
        <f t="shared" si="5"/>
        <v>69.360000000000014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4" x14ac:dyDescent="0.25">
      <c r="A18" s="4">
        <v>32</v>
      </c>
      <c r="B18" s="7">
        <v>3.2000000000000001E-2</v>
      </c>
      <c r="C18" s="4">
        <v>0</v>
      </c>
      <c r="D18" s="5">
        <v>0.6</v>
      </c>
      <c r="E18" s="5">
        <v>0.8</v>
      </c>
      <c r="F18" s="6">
        <f t="shared" si="0"/>
        <v>0</v>
      </c>
      <c r="G18" s="6">
        <f t="shared" si="1"/>
        <v>0</v>
      </c>
      <c r="H18" s="6">
        <f t="shared" si="2"/>
        <v>0</v>
      </c>
      <c r="I18" s="6">
        <f t="shared" si="3"/>
        <v>0</v>
      </c>
      <c r="J18" s="6">
        <f t="shared" si="4"/>
        <v>0</v>
      </c>
      <c r="K18" s="6">
        <f t="shared" si="5"/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4" x14ac:dyDescent="0.25">
      <c r="A19" s="3"/>
      <c r="B19" s="3"/>
      <c r="C19" s="8">
        <f>SUM(C5:C18)</f>
        <v>340</v>
      </c>
      <c r="D19" s="3"/>
      <c r="E19" s="3"/>
      <c r="F19" s="9">
        <f t="shared" ref="F19:K19" si="6">SUM(F5:F18)</f>
        <v>0.42704000000000009</v>
      </c>
      <c r="G19" s="9">
        <f t="shared" si="6"/>
        <v>163.19999999999999</v>
      </c>
      <c r="H19" s="9">
        <f t="shared" si="6"/>
        <v>20.399999999999999</v>
      </c>
      <c r="I19" s="9">
        <f t="shared" si="6"/>
        <v>48.53296000000001</v>
      </c>
      <c r="J19" s="9">
        <f t="shared" si="6"/>
        <v>93.839999999999975</v>
      </c>
      <c r="K19" s="9">
        <f t="shared" si="6"/>
        <v>69.360000000000014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4" ht="15.75" customHeight="1" x14ac:dyDescent="0.25">
      <c r="A21" s="3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4" ht="15.75" customHeight="1" x14ac:dyDescent="0.25">
      <c r="A22" s="3"/>
      <c r="B22" s="3"/>
      <c r="C22" s="3"/>
      <c r="D22" s="18" t="s">
        <v>12</v>
      </c>
      <c r="E22" s="11">
        <f>G19*0.7</f>
        <v>114.23999999999998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4" ht="15.75" customHeight="1" x14ac:dyDescent="0.25">
      <c r="A23" s="3"/>
      <c r="B23" s="3"/>
      <c r="C23" s="3"/>
      <c r="D23" s="18" t="s">
        <v>13</v>
      </c>
      <c r="E23" s="11">
        <f>G19*0.2</f>
        <v>32.64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4" ht="15.75" customHeight="1" x14ac:dyDescent="0.25">
      <c r="A24" s="3"/>
      <c r="B24" s="3"/>
      <c r="C24" s="3"/>
      <c r="D24" s="18" t="s">
        <v>14</v>
      </c>
      <c r="E24" s="11">
        <f>G19*0.1</f>
        <v>16.32</v>
      </c>
      <c r="F24" s="3"/>
      <c r="G24" s="3">
        <v>315</v>
      </c>
      <c r="H24" s="4">
        <v>60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4" ht="15.75" customHeight="1" x14ac:dyDescent="0.25">
      <c r="A25" s="3"/>
      <c r="B25" s="3"/>
      <c r="C25" s="3"/>
      <c r="D25" s="3"/>
      <c r="E25" s="11">
        <f>E22+E23+E24</f>
        <v>163.19999999999999</v>
      </c>
      <c r="F25" s="3"/>
      <c r="G25" s="3">
        <v>160</v>
      </c>
      <c r="H25" s="4">
        <v>110</v>
      </c>
      <c r="I25" s="3"/>
      <c r="J25" s="3"/>
      <c r="K25" s="3"/>
      <c r="L25" s="3"/>
      <c r="M25" s="3"/>
      <c r="N25" s="3">
        <v>180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5.75" customHeight="1" x14ac:dyDescent="0.25">
      <c r="A26" s="3"/>
      <c r="B26" s="3"/>
      <c r="C26" s="3"/>
      <c r="D26" s="3"/>
      <c r="E26" s="3"/>
      <c r="F26" s="3"/>
      <c r="G26" s="3">
        <v>125</v>
      </c>
      <c r="H26" s="4">
        <v>85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customHeight="1" x14ac:dyDescent="0.25">
      <c r="A27" s="3"/>
      <c r="B27" s="3"/>
      <c r="C27" s="3"/>
      <c r="D27" s="3"/>
      <c r="E27" s="3"/>
      <c r="F27" s="3"/>
      <c r="G27" s="3">
        <v>110</v>
      </c>
      <c r="H27" s="4">
        <v>85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x14ac:dyDescent="0.25">
      <c r="A28" s="3"/>
      <c r="B28" s="3"/>
      <c r="C28" s="3"/>
      <c r="D28" s="3"/>
      <c r="E28" s="3"/>
      <c r="F28" s="3"/>
      <c r="G28" s="3">
        <v>90</v>
      </c>
      <c r="H28" s="4">
        <v>85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x14ac:dyDescent="0.25">
      <c r="A29" s="3"/>
      <c r="B29" s="3"/>
      <c r="C29" s="3">
        <v>315</v>
      </c>
      <c r="D29" s="3">
        <v>60</v>
      </c>
      <c r="E29" s="3"/>
      <c r="F29" s="3"/>
      <c r="G29" s="3">
        <v>63</v>
      </c>
      <c r="H29" s="4">
        <v>40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x14ac:dyDescent="0.25">
      <c r="A30" s="3"/>
      <c r="B30" s="3"/>
      <c r="C30" s="3">
        <v>160</v>
      </c>
      <c r="D30" s="3">
        <v>135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 x14ac:dyDescent="0.25">
      <c r="A31" s="3"/>
      <c r="B31" s="3"/>
      <c r="C31" s="3">
        <v>110</v>
      </c>
      <c r="D31" s="3">
        <v>145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x14ac:dyDescent="0.25">
      <c r="A32" s="3"/>
      <c r="B32" s="3"/>
      <c r="C32" s="3">
        <v>90</v>
      </c>
      <c r="D32" s="3">
        <v>85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x14ac:dyDescent="0.25">
      <c r="A33" s="3"/>
      <c r="B33" s="3"/>
      <c r="C33" s="3">
        <v>90</v>
      </c>
      <c r="D33" s="3">
        <v>40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customHeight="1" x14ac:dyDescent="0.25">
      <c r="A34" s="3"/>
      <c r="B34" s="3"/>
      <c r="C34" s="3">
        <v>32</v>
      </c>
      <c r="D34" s="3">
        <v>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customHeight="1" x14ac:dyDescent="0.2"/>
    <row r="36" spans="1:34" ht="15.75" customHeight="1" x14ac:dyDescent="0.2"/>
    <row r="37" spans="1:34" ht="15.75" customHeight="1" x14ac:dyDescent="0.2"/>
    <row r="38" spans="1:34" ht="15.75" customHeight="1" x14ac:dyDescent="0.2"/>
    <row r="39" spans="1:34" ht="15.75" customHeight="1" x14ac:dyDescent="0.2"/>
    <row r="40" spans="1:34" ht="15.75" customHeight="1" x14ac:dyDescent="0.2"/>
    <row r="41" spans="1:34" ht="15.75" customHeight="1" x14ac:dyDescent="0.2"/>
    <row r="42" spans="1:34" ht="15.75" customHeight="1" x14ac:dyDescent="0.2"/>
    <row r="43" spans="1:34" ht="15.75" customHeight="1" x14ac:dyDescent="0.2"/>
    <row r="44" spans="1:34" ht="15.75" customHeight="1" x14ac:dyDescent="0.2"/>
    <row r="45" spans="1:34" ht="15.75" customHeight="1" x14ac:dyDescent="0.2"/>
    <row r="46" spans="1:34" ht="15.75" customHeight="1" x14ac:dyDescent="0.2"/>
    <row r="47" spans="1:34" ht="15.75" customHeight="1" x14ac:dyDescent="0.2"/>
    <row r="48" spans="1:3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26" width="8.7109375" customWidth="1"/>
  </cols>
  <sheetData>
    <row r="1" spans="1:1" x14ac:dyDescent="0.25">
      <c r="A1" s="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 Cub AEP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Windows</cp:lastModifiedBy>
  <dcterms:modified xsi:type="dcterms:W3CDTF">2021-12-07T17:23:31Z</dcterms:modified>
</cp:coreProperties>
</file>